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95" activeTab="0"/>
  </bookViews>
  <sheets>
    <sheet name="LR CURVE" sheetId="1" r:id="rId1"/>
    <sheet name="F Chart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<sst xmlns="http://schemas.openxmlformats.org/spreadsheetml/2006/main" count="22" uniqueCount="20">
  <si>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 xml:space="preserve">RACE TECH LEVERAGE RATIO CURVE - DIRT - </t>
    </r>
    <r>
      <rPr>
        <b/>
        <i/>
        <sz val="12"/>
        <rFont val="Arial"/>
        <family val="2"/>
      </rPr>
      <t>Linear Spring</t>
    </r>
  </si>
  <si>
    <t>Model</t>
  </si>
  <si>
    <t>Date</t>
  </si>
  <si>
    <t>Data by</t>
  </si>
  <si>
    <r>
      <t>K std</t>
    </r>
    <r>
      <rPr>
        <b/>
        <sz val="6"/>
        <rFont val="Arial"/>
        <family val="2"/>
      </rPr>
      <t>(kg/mm)</t>
    </r>
  </si>
  <si>
    <t>D wheel</t>
  </si>
  <si>
    <t>D shock</t>
  </si>
  <si>
    <r>
      <t>D</t>
    </r>
    <r>
      <rPr>
        <b/>
        <sz val="8"/>
        <rFont val="Arial"/>
        <family val="2"/>
      </rPr>
      <t>change</t>
    </r>
  </si>
  <si>
    <t>D mid</t>
  </si>
  <si>
    <t>Ratio</t>
  </si>
  <si>
    <t>Force</t>
  </si>
  <si>
    <r>
      <t xml:space="preserve">Preload </t>
    </r>
    <r>
      <rPr>
        <b/>
        <sz val="6"/>
        <rFont val="Arial"/>
        <family val="2"/>
      </rPr>
      <t>(mm)</t>
    </r>
  </si>
  <si>
    <t>n/a</t>
  </si>
  <si>
    <t>w/linear</t>
  </si>
  <si>
    <t>LR@50</t>
  </si>
  <si>
    <t>LR@150</t>
  </si>
  <si>
    <t>LR@250</t>
  </si>
  <si>
    <t>% Change</t>
  </si>
  <si>
    <t>LR 50-250</t>
  </si>
  <si>
    <t>K wheel@150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</si>
</sst>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"/>
    <numFmt numFmtId="165" formatCode="0.000"/>
    <numFmt numFmtId="166" formatCode="0.0"/>
    <numFmt numFmtId="167" formatCode=".00"/>
    <numFmt numFmtId="168" formatCode="0.0%"/>
  </numFmts>
  <fonts count="52">
    <font>
      <sz val="6"/>
      <name val="Univers"/>
      <family val="0"/>
    </font>
    <font>
      <b/>
      <sz val="6"/>
      <name val="Univers"/>
      <family val="0"/>
    </font>
    <font>
      <i/>
      <sz val="6"/>
      <name val="Univers"/>
      <family val="0"/>
    </font>
    <font>
      <b/>
      <i/>
      <sz val="6"/>
      <name val="Univers"/>
      <family val="0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6"/>
      <color indexed="8"/>
      <name val="Univers"/>
      <family val="0"/>
    </font>
    <font>
      <b/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4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 quotePrefix="1">
      <alignment horizontal="left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" fontId="7" fillId="33" borderId="10" xfId="0" applyNumberFormat="1" applyFont="1" applyFill="1" applyBorder="1" applyAlignment="1" quotePrefix="1">
      <alignment horizontal="center"/>
    </xf>
    <xf numFmtId="1" fontId="7" fillId="33" borderId="11" xfId="0" applyNumberFormat="1" applyFont="1" applyFill="1" applyBorder="1" applyAlignment="1" quotePrefix="1">
      <alignment horizontal="center"/>
    </xf>
    <xf numFmtId="1" fontId="7" fillId="33" borderId="11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1" fontId="10" fillId="0" borderId="13" xfId="0" applyNumberFormat="1" applyFont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2" fontId="10" fillId="35" borderId="14" xfId="0" applyNumberFormat="1" applyFont="1" applyFill="1" applyBorder="1" applyAlignment="1">
      <alignment horizontal="center"/>
    </xf>
    <xf numFmtId="166" fontId="10" fillId="33" borderId="15" xfId="0" applyNumberFormat="1" applyFont="1" applyFill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2" fontId="10" fillId="34" borderId="17" xfId="0" applyNumberFormat="1" applyFont="1" applyFill="1" applyBorder="1" applyAlignment="1">
      <alignment horizontal="center"/>
    </xf>
    <xf numFmtId="2" fontId="10" fillId="35" borderId="17" xfId="0" applyNumberFormat="1" applyFont="1" applyFill="1" applyBorder="1" applyAlignment="1">
      <alignment horizontal="center"/>
    </xf>
    <xf numFmtId="166" fontId="10" fillId="35" borderId="18" xfId="0" applyNumberFormat="1" applyFont="1" applyFill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2" fontId="10" fillId="34" borderId="20" xfId="0" applyNumberFormat="1" applyFont="1" applyFill="1" applyBorder="1" applyAlignment="1">
      <alignment horizontal="center"/>
    </xf>
    <xf numFmtId="2" fontId="10" fillId="35" borderId="20" xfId="0" applyNumberFormat="1" applyFont="1" applyFill="1" applyBorder="1" applyAlignment="1">
      <alignment horizontal="center"/>
    </xf>
    <xf numFmtId="166" fontId="10" fillId="35" borderId="21" xfId="0" applyNumberFormat="1" applyFont="1" applyFill="1" applyBorder="1" applyAlignment="1">
      <alignment horizontal="center"/>
    </xf>
    <xf numFmtId="166" fontId="10" fillId="35" borderId="15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left"/>
    </xf>
    <xf numFmtId="2" fontId="10" fillId="34" borderId="15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left"/>
    </xf>
    <xf numFmtId="2" fontId="10" fillId="34" borderId="18" xfId="0" applyNumberFormat="1" applyFont="1" applyFill="1" applyBorder="1" applyAlignment="1">
      <alignment horizontal="center"/>
    </xf>
    <xf numFmtId="2" fontId="10" fillId="35" borderId="18" xfId="0" applyNumberFormat="1" applyFont="1" applyFill="1" applyBorder="1" applyAlignment="1">
      <alignment horizontal="center"/>
    </xf>
    <xf numFmtId="168" fontId="10" fillId="35" borderId="18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left"/>
    </xf>
    <xf numFmtId="2" fontId="10" fillId="35" borderId="21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 quotePrefix="1">
      <alignment horizontal="left"/>
    </xf>
    <xf numFmtId="1" fontId="7" fillId="33" borderId="19" xfId="0" applyNumberFormat="1" applyFont="1" applyFill="1" applyBorder="1" applyAlignment="1" quotePrefix="1">
      <alignment horizontal="left"/>
    </xf>
    <xf numFmtId="1" fontId="10" fillId="34" borderId="21" xfId="0" applyNumberFormat="1" applyFont="1" applyFill="1" applyBorder="1" applyAlignment="1">
      <alignment horizontal="center"/>
    </xf>
    <xf numFmtId="14" fontId="12" fillId="0" borderId="0" xfId="0" applyNumberFormat="1" applyFont="1" applyAlignment="1" quotePrefix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" fontId="10" fillId="35" borderId="13" xfId="0" applyNumberFormat="1" applyFont="1" applyFill="1" applyBorder="1" applyAlignment="1">
      <alignment horizontal="center"/>
    </xf>
    <xf numFmtId="1" fontId="10" fillId="35" borderId="16" xfId="0" applyNumberFormat="1" applyFont="1" applyFill="1" applyBorder="1" applyAlignment="1">
      <alignment horizontal="center"/>
    </xf>
    <xf numFmtId="1" fontId="10" fillId="35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75"/>
          <c:w val="0.95025"/>
          <c:h val="0.9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00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CURVE'!$D$6:$D$20</c:f>
              <c:numCache/>
            </c:numRef>
          </c:xVal>
          <c:yVal>
            <c:numRef>
              <c:f>'LR CURVE'!$E$6:$E$20</c:f>
              <c:numCache/>
            </c:numRef>
          </c:yVal>
          <c:smooth val="0"/>
        </c:ser>
        <c:axId val="64677142"/>
        <c:axId val="45223367"/>
      </c:scatterChart>
      <c:valAx>
        <c:axId val="64677142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5223367"/>
        <c:crossesAt val="1"/>
        <c:crossBetween val="midCat"/>
        <c:dispUnits/>
        <c:majorUnit val="50"/>
        <c:minorUnit val="10"/>
      </c:valAx>
      <c:valAx>
        <c:axId val="45223367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Leverage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677142"/>
        <c:crossesAt val="0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"/>
          <c:w val="0.94875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CURVE'!$A$6:$A$20</c:f>
              <c:numCache/>
            </c:numRef>
          </c:xVal>
          <c:yVal>
            <c:numRef>
              <c:f>'LR CURVE'!$B$6:$B$20</c:f>
              <c:numCache/>
            </c:numRef>
          </c:yVal>
          <c:smooth val="0"/>
        </c:ser>
        <c:axId val="4357120"/>
        <c:axId val="39214081"/>
      </c:scatterChart>
      <c:valAx>
        <c:axId val="4357120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214081"/>
        <c:crossesAt val="0"/>
        <c:crossBetween val="midCat"/>
        <c:dispUnits/>
        <c:majorUnit val="50"/>
        <c:minorUnit val="10"/>
      </c:valAx>
      <c:valAx>
        <c:axId val="3921408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Shock Travel (mm)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57120"/>
        <c:crossesAt val="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5"/>
          <c:w val="0.8992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CURVE'!$D$6:$D$20</c:f>
              <c:numCache>
                <c:ptCount val="15"/>
                <c:pt idx="0">
                  <c:v>5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</c:numCache>
            </c:numRef>
          </c:xVal>
          <c:yVal>
            <c:numRef>
              <c:f>'LR CURVE'!$F$6:$F$20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7382410"/>
        <c:axId val="22223963"/>
      </c:scatterChart>
      <c:valAx>
        <c:axId val="17382410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2223963"/>
        <c:crossesAt val="0"/>
        <c:crossBetween val="midCat"/>
        <c:dispUnits/>
        <c:majorUnit val="50"/>
        <c:minorUnit val="10"/>
      </c:valAx>
      <c:valAx>
        <c:axId val="2222396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Force (kg)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382410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5" right="0.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12</xdr:col>
      <xdr:colOff>0</xdr:colOff>
      <xdr:row>51</xdr:row>
      <xdr:rowOff>76200</xdr:rowOff>
    </xdr:to>
    <xdr:graphicFrame>
      <xdr:nvGraphicFramePr>
        <xdr:cNvPr id="1" name="Chart 2"/>
        <xdr:cNvGraphicFramePr/>
      </xdr:nvGraphicFramePr>
      <xdr:xfrm>
        <a:off x="0" y="3638550"/>
        <a:ext cx="68961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9</xdr:row>
      <xdr:rowOff>28575</xdr:rowOff>
    </xdr:from>
    <xdr:to>
      <xdr:col>12</xdr:col>
      <xdr:colOff>0</xdr:colOff>
      <xdr:row>20</xdr:row>
      <xdr:rowOff>152400</xdr:rowOff>
    </xdr:to>
    <xdr:graphicFrame>
      <xdr:nvGraphicFramePr>
        <xdr:cNvPr id="2" name="Chart 3"/>
        <xdr:cNvGraphicFramePr/>
      </xdr:nvGraphicFramePr>
      <xdr:xfrm>
        <a:off x="3295650" y="1666875"/>
        <a:ext cx="36004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0.30375</cdr:y>
    </cdr:from>
    <cdr:to>
      <cdr:x>0.38875</cdr:x>
      <cdr:y>0.4575</cdr:y>
    </cdr:to>
    <cdr:grpSp>
      <cdr:nvGrpSpPr>
        <cdr:cNvPr id="1" name="Group 9"/>
        <cdr:cNvGrpSpPr>
          <a:grpSpLocks/>
        </cdr:cNvGrpSpPr>
      </cdr:nvGrpSpPr>
      <cdr:grpSpPr>
        <a:xfrm>
          <a:off x="847725" y="2076450"/>
          <a:ext cx="2695575" cy="1057275"/>
          <a:chOff x="894683" y="1756184"/>
          <a:chExt cx="2837974" cy="877369"/>
        </a:xfrm>
        <a:solidFill>
          <a:srgbClr val="FFFFFF"/>
        </a:solidFill>
      </cdr:grpSpPr>
      <cdr:sp>
        <cdr:nvSpPr>
          <cdr:cNvPr id="2" name="Rectangle 1"/>
          <cdr:cNvSpPr>
            <a:spLocks/>
          </cdr:cNvSpPr>
        </cdr:nvSpPr>
        <cdr:spPr>
          <a:xfrm>
            <a:off x="901778" y="1756184"/>
            <a:ext cx="2830879" cy="8758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cdr:txBody>
      </cdr:sp>
      <cdr:sp textlink="'LR CURVE'!$B$2">
        <cdr:nvSpPr>
          <cdr:cNvPr id="3" name="Text 2"/>
          <cdr:cNvSpPr txBox="1">
            <a:spLocks noChangeArrowheads="1"/>
          </cdr:cNvSpPr>
        </cdr:nvSpPr>
        <cdr:spPr>
          <a:xfrm>
            <a:off x="894683" y="2030800"/>
            <a:ext cx="2837974" cy="31519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dc57ef89-4fdf-4c88-9ea3-2a3a9b5f837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896811" y="1844360"/>
            <a:ext cx="2765606" cy="26606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REAR WHEEL FORCE CURVE</a:t>
            </a:r>
          </a:p>
        </cdr:txBody>
      </cdr:sp>
      <cdr:sp textlink="'LR CURVE'!$I$2">
        <cdr:nvSpPr>
          <cdr:cNvPr id="5" name="Text 4"/>
          <cdr:cNvSpPr txBox="1">
            <a:spLocks noChangeArrowheads="1"/>
          </cdr:cNvSpPr>
        </cdr:nvSpPr>
        <cdr:spPr>
          <a:xfrm>
            <a:off x="1260072" y="2354550"/>
            <a:ext cx="425696" cy="27461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3f7b80e5-e31a-4721-8886-28c36527053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6" name="Text 5"/>
          <cdr:cNvSpPr txBox="1">
            <a:spLocks noChangeArrowheads="1"/>
          </cdr:cNvSpPr>
        </cdr:nvSpPr>
        <cdr:spPr>
          <a:xfrm>
            <a:off x="986208" y="2348847"/>
            <a:ext cx="346233" cy="28031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K =</a:t>
            </a:r>
          </a:p>
        </cdr:txBody>
      </cdr:sp>
      <cdr:sp textlink="'LR CURVE'!$I$3">
        <cdr:nvSpPr>
          <cdr:cNvPr id="7" name="Text 6"/>
          <cdr:cNvSpPr txBox="1">
            <a:spLocks noChangeArrowheads="1"/>
          </cdr:cNvSpPr>
        </cdr:nvSpPr>
        <cdr:spPr>
          <a:xfrm>
            <a:off x="1974532" y="2354550"/>
            <a:ext cx="305792" cy="27461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1a1200cd-c8c0-4fc5-88cf-6f9f69ac3f0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8" name="Text 7"/>
          <cdr:cNvSpPr txBox="1">
            <a:spLocks noChangeArrowheads="1"/>
          </cdr:cNvSpPr>
        </cdr:nvSpPr>
        <cdr:spPr>
          <a:xfrm>
            <a:off x="2190928" y="2342925"/>
            <a:ext cx="370356" cy="2906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3" sqref="B3"/>
    </sheetView>
  </sheetViews>
  <sheetFormatPr defaultColWidth="9.59765625" defaultRowHeight="8.25"/>
  <cols>
    <col min="1" max="1" width="12" style="19" customWidth="1"/>
    <col min="2" max="2" width="11.19921875" style="21" customWidth="1"/>
    <col min="3" max="3" width="13.3984375" style="21" customWidth="1"/>
    <col min="4" max="4" width="9.59765625" style="19" customWidth="1"/>
    <col min="5" max="5" width="9.796875" style="21" customWidth="1"/>
    <col min="6" max="6" width="12.3984375" style="24" customWidth="1"/>
    <col min="7" max="7" width="12.59765625" style="24" customWidth="1"/>
    <col min="8" max="8" width="20" style="24" customWidth="1"/>
    <col min="9" max="9" width="9.3984375" style="24" customWidth="1"/>
    <col min="10" max="10" width="8" style="24" customWidth="1"/>
    <col min="11" max="11" width="12.19921875" style="24" customWidth="1"/>
    <col min="12" max="12" width="14.19921875" style="24" customWidth="1"/>
    <col min="13" max="13" width="9.59765625" style="24" customWidth="1"/>
    <col min="14" max="14" width="11" style="24" customWidth="1"/>
    <col min="15" max="15" width="9.3984375" style="24" customWidth="1"/>
    <col min="16" max="16384" width="9.59765625" style="24" customWidth="1"/>
  </cols>
  <sheetData>
    <row r="1" spans="1:5" s="4" customFormat="1" ht="21" thickBot="1">
      <c r="A1" s="1" t="s">
        <v>0</v>
      </c>
      <c r="B1" s="2"/>
      <c r="C1" s="2"/>
      <c r="D1" s="3"/>
      <c r="E1" s="2"/>
    </row>
    <row r="2" spans="1:9" s="9" customFormat="1" ht="15.75">
      <c r="A2" s="5" t="s">
        <v>1</v>
      </c>
      <c r="B2" s="6"/>
      <c r="C2" s="7"/>
      <c r="D2" s="8"/>
      <c r="E2" s="7"/>
      <c r="H2" s="48" t="s">
        <v>4</v>
      </c>
      <c r="I2" s="41"/>
    </row>
    <row r="3" spans="1:9" s="13" customFormat="1" ht="13.5" thickBot="1">
      <c r="A3" s="26" t="s">
        <v>2</v>
      </c>
      <c r="B3" s="51"/>
      <c r="C3" s="10"/>
      <c r="D3" s="10" t="s">
        <v>3</v>
      </c>
      <c r="E3" s="11"/>
      <c r="F3" s="12"/>
      <c r="H3" s="49" t="s">
        <v>11</v>
      </c>
      <c r="I3" s="50"/>
    </row>
    <row r="4" spans="1:12" s="18" customFormat="1" ht="13.5" thickBot="1">
      <c r="A4" s="14" t="s">
        <v>5</v>
      </c>
      <c r="B4" s="15" t="s">
        <v>6</v>
      </c>
      <c r="C4" s="15" t="s">
        <v>7</v>
      </c>
      <c r="D4" s="14" t="s">
        <v>8</v>
      </c>
      <c r="E4" s="16" t="s">
        <v>9</v>
      </c>
      <c r="F4" s="17" t="s">
        <v>10</v>
      </c>
      <c r="H4" s="40" t="s">
        <v>14</v>
      </c>
      <c r="I4" s="41"/>
      <c r="J4" s="19"/>
      <c r="K4" s="20"/>
      <c r="L4" s="20"/>
    </row>
    <row r="5" spans="1:12" s="21" customFormat="1" ht="12.75">
      <c r="A5" s="27">
        <v>0</v>
      </c>
      <c r="B5" s="28">
        <v>0</v>
      </c>
      <c r="C5" s="52" t="s">
        <v>12</v>
      </c>
      <c r="D5" s="55" t="s">
        <v>12</v>
      </c>
      <c r="E5" s="29" t="s">
        <v>12</v>
      </c>
      <c r="F5" s="30" t="s">
        <v>13</v>
      </c>
      <c r="H5" s="42" t="s">
        <v>15</v>
      </c>
      <c r="I5" s="43"/>
      <c r="K5" s="22"/>
      <c r="L5" s="22"/>
    </row>
    <row r="6" spans="1:11" ht="12.75">
      <c r="A6" s="31">
        <v>10</v>
      </c>
      <c r="B6" s="32"/>
      <c r="C6" s="53">
        <f>B6-B5</f>
        <v>0</v>
      </c>
      <c r="D6" s="56">
        <f>(A5+A6)/2</f>
        <v>5</v>
      </c>
      <c r="E6" s="33" t="e">
        <f>(A6-A5)/(C6)</f>
        <v>#DIV/0!</v>
      </c>
      <c r="F6" s="34" t="e">
        <f>$I$2*($I$3+(B6+B5)/2)/E6</f>
        <v>#DIV/0!</v>
      </c>
      <c r="G6" s="23"/>
      <c r="H6" s="42" t="s">
        <v>16</v>
      </c>
      <c r="I6" s="43"/>
      <c r="K6" s="22"/>
    </row>
    <row r="7" spans="1:11" ht="12.75">
      <c r="A7" s="31">
        <v>30</v>
      </c>
      <c r="B7" s="32"/>
      <c r="C7" s="53">
        <f aca="true" t="shared" si="0" ref="C7:C21">B7-B6</f>
        <v>0</v>
      </c>
      <c r="D7" s="56">
        <f aca="true" t="shared" si="1" ref="D7:D21">(A6+A7)/2</f>
        <v>20</v>
      </c>
      <c r="E7" s="33" t="e">
        <f aca="true" t="shared" si="2" ref="E7:E21">(A7-A6)/(C7)</f>
        <v>#DIV/0!</v>
      </c>
      <c r="F7" s="34" t="e">
        <f aca="true" t="shared" si="3" ref="F7:F21">$I$2*($I$3+(B7+B6)/2)/E7</f>
        <v>#DIV/0!</v>
      </c>
      <c r="G7" s="23"/>
      <c r="H7" s="42" t="s">
        <v>18</v>
      </c>
      <c r="I7" s="44">
        <f>$I$4-$I$6</f>
        <v>0</v>
      </c>
      <c r="K7" s="22"/>
    </row>
    <row r="8" spans="1:11" ht="13.5" thickBot="1">
      <c r="A8" s="35">
        <v>50</v>
      </c>
      <c r="B8" s="36"/>
      <c r="C8" s="54">
        <f t="shared" si="0"/>
        <v>0</v>
      </c>
      <c r="D8" s="57">
        <f t="shared" si="1"/>
        <v>40</v>
      </c>
      <c r="E8" s="37" t="e">
        <f t="shared" si="2"/>
        <v>#DIV/0!</v>
      </c>
      <c r="F8" s="38" t="e">
        <f t="shared" si="3"/>
        <v>#DIV/0!</v>
      </c>
      <c r="G8" s="23"/>
      <c r="H8" s="42" t="s">
        <v>17</v>
      </c>
      <c r="I8" s="45" t="e">
        <f>$I$7/$I$4</f>
        <v>#DIV/0!</v>
      </c>
      <c r="K8" s="22"/>
    </row>
    <row r="9" spans="1:11" ht="13.5" thickBot="1">
      <c r="A9" s="27">
        <v>70</v>
      </c>
      <c r="B9" s="28"/>
      <c r="C9" s="52">
        <f t="shared" si="0"/>
        <v>0</v>
      </c>
      <c r="D9" s="55">
        <f t="shared" si="1"/>
        <v>60</v>
      </c>
      <c r="E9" s="29" t="e">
        <f t="shared" si="2"/>
        <v>#DIV/0!</v>
      </c>
      <c r="F9" s="39" t="e">
        <f t="shared" si="3"/>
        <v>#DIV/0!</v>
      </c>
      <c r="G9" s="23"/>
      <c r="H9" s="46" t="s">
        <v>19</v>
      </c>
      <c r="I9" s="47" t="e">
        <f>$I$2/$I$5^2</f>
        <v>#DIV/0!</v>
      </c>
      <c r="K9" s="22"/>
    </row>
    <row r="10" spans="1:11" ht="12.75">
      <c r="A10" s="31">
        <v>90</v>
      </c>
      <c r="B10" s="32"/>
      <c r="C10" s="53">
        <f t="shared" si="0"/>
        <v>0</v>
      </c>
      <c r="D10" s="56">
        <f t="shared" si="1"/>
        <v>80</v>
      </c>
      <c r="E10" s="33" t="e">
        <f t="shared" si="2"/>
        <v>#DIV/0!</v>
      </c>
      <c r="F10" s="34" t="e">
        <f t="shared" si="3"/>
        <v>#DIV/0!</v>
      </c>
      <c r="G10" s="23"/>
      <c r="K10" s="22"/>
    </row>
    <row r="11" spans="1:11" ht="12.75">
      <c r="A11" s="31">
        <v>110</v>
      </c>
      <c r="B11" s="32"/>
      <c r="C11" s="53">
        <f t="shared" si="0"/>
        <v>0</v>
      </c>
      <c r="D11" s="56">
        <f t="shared" si="1"/>
        <v>100</v>
      </c>
      <c r="E11" s="33" t="e">
        <f t="shared" si="2"/>
        <v>#DIV/0!</v>
      </c>
      <c r="F11" s="34" t="e">
        <f t="shared" si="3"/>
        <v>#DIV/0!</v>
      </c>
      <c r="G11" s="23"/>
      <c r="J11" s="21"/>
      <c r="K11" s="21"/>
    </row>
    <row r="12" spans="1:11" ht="12.75">
      <c r="A12" s="31">
        <v>130</v>
      </c>
      <c r="B12" s="32"/>
      <c r="C12" s="53">
        <f t="shared" si="0"/>
        <v>0</v>
      </c>
      <c r="D12" s="56">
        <f t="shared" si="1"/>
        <v>120</v>
      </c>
      <c r="E12" s="33" t="e">
        <f t="shared" si="2"/>
        <v>#DIV/0!</v>
      </c>
      <c r="F12" s="34" t="e">
        <f t="shared" si="3"/>
        <v>#DIV/0!</v>
      </c>
      <c r="G12" s="23"/>
      <c r="H12" s="22"/>
      <c r="I12" s="22"/>
      <c r="J12" s="21"/>
      <c r="K12" s="21"/>
    </row>
    <row r="13" spans="1:11" ht="13.5" thickBot="1">
      <c r="A13" s="35">
        <v>150</v>
      </c>
      <c r="B13" s="36"/>
      <c r="C13" s="54">
        <f t="shared" si="0"/>
        <v>0</v>
      </c>
      <c r="D13" s="57">
        <f t="shared" si="1"/>
        <v>140</v>
      </c>
      <c r="E13" s="37" t="e">
        <f t="shared" si="2"/>
        <v>#DIV/0!</v>
      </c>
      <c r="F13" s="38" t="e">
        <f t="shared" si="3"/>
        <v>#DIV/0!</v>
      </c>
      <c r="G13" s="23"/>
      <c r="H13" s="22"/>
      <c r="I13" s="22"/>
      <c r="J13" s="21"/>
      <c r="K13" s="21"/>
    </row>
    <row r="14" spans="1:11" ht="12.75">
      <c r="A14" s="27">
        <v>170</v>
      </c>
      <c r="B14" s="28"/>
      <c r="C14" s="52">
        <f t="shared" si="0"/>
        <v>0</v>
      </c>
      <c r="D14" s="55">
        <f t="shared" si="1"/>
        <v>160</v>
      </c>
      <c r="E14" s="29" t="e">
        <f t="shared" si="2"/>
        <v>#DIV/0!</v>
      </c>
      <c r="F14" s="39" t="e">
        <f t="shared" si="3"/>
        <v>#DIV/0!</v>
      </c>
      <c r="G14" s="23"/>
      <c r="H14" s="22"/>
      <c r="I14" s="22"/>
      <c r="J14" s="25"/>
      <c r="K14" s="25"/>
    </row>
    <row r="15" spans="1:7" ht="12.75">
      <c r="A15" s="31">
        <v>190</v>
      </c>
      <c r="B15" s="32"/>
      <c r="C15" s="53">
        <f t="shared" si="0"/>
        <v>0</v>
      </c>
      <c r="D15" s="56">
        <f t="shared" si="1"/>
        <v>180</v>
      </c>
      <c r="E15" s="33" t="e">
        <f t="shared" si="2"/>
        <v>#DIV/0!</v>
      </c>
      <c r="F15" s="34" t="e">
        <f t="shared" si="3"/>
        <v>#DIV/0!</v>
      </c>
      <c r="G15" s="23"/>
    </row>
    <row r="16" spans="1:7" ht="12.75">
      <c r="A16" s="31">
        <v>210</v>
      </c>
      <c r="B16" s="32"/>
      <c r="C16" s="53">
        <f t="shared" si="0"/>
        <v>0</v>
      </c>
      <c r="D16" s="56">
        <f t="shared" si="1"/>
        <v>200</v>
      </c>
      <c r="E16" s="33" t="e">
        <f t="shared" si="2"/>
        <v>#DIV/0!</v>
      </c>
      <c r="F16" s="34" t="e">
        <f t="shared" si="3"/>
        <v>#DIV/0!</v>
      </c>
      <c r="G16" s="23"/>
    </row>
    <row r="17" spans="1:7" ht="12.75">
      <c r="A17" s="31">
        <v>230</v>
      </c>
      <c r="B17" s="32"/>
      <c r="C17" s="53">
        <f t="shared" si="0"/>
        <v>0</v>
      </c>
      <c r="D17" s="56">
        <f t="shared" si="1"/>
        <v>220</v>
      </c>
      <c r="E17" s="33" t="e">
        <f t="shared" si="2"/>
        <v>#DIV/0!</v>
      </c>
      <c r="F17" s="34" t="e">
        <f t="shared" si="3"/>
        <v>#DIV/0!</v>
      </c>
      <c r="G17" s="23"/>
    </row>
    <row r="18" spans="1:7" ht="13.5" thickBot="1">
      <c r="A18" s="35">
        <v>250</v>
      </c>
      <c r="B18" s="36"/>
      <c r="C18" s="54">
        <f t="shared" si="0"/>
        <v>0</v>
      </c>
      <c r="D18" s="57">
        <f t="shared" si="1"/>
        <v>240</v>
      </c>
      <c r="E18" s="37" t="e">
        <f t="shared" si="2"/>
        <v>#DIV/0!</v>
      </c>
      <c r="F18" s="38" t="e">
        <f t="shared" si="3"/>
        <v>#DIV/0!</v>
      </c>
      <c r="G18" s="23"/>
    </row>
    <row r="19" spans="1:7" ht="12.75">
      <c r="A19" s="27">
        <v>270</v>
      </c>
      <c r="B19" s="28"/>
      <c r="C19" s="52">
        <f t="shared" si="0"/>
        <v>0</v>
      </c>
      <c r="D19" s="55">
        <f t="shared" si="1"/>
        <v>260</v>
      </c>
      <c r="E19" s="29" t="e">
        <f t="shared" si="2"/>
        <v>#DIV/0!</v>
      </c>
      <c r="F19" s="39" t="e">
        <f t="shared" si="3"/>
        <v>#DIV/0!</v>
      </c>
      <c r="G19" s="23"/>
    </row>
    <row r="20" spans="1:7" ht="12.75">
      <c r="A20" s="31">
        <v>290</v>
      </c>
      <c r="B20" s="32"/>
      <c r="C20" s="53">
        <f t="shared" si="0"/>
        <v>0</v>
      </c>
      <c r="D20" s="56">
        <f t="shared" si="1"/>
        <v>280</v>
      </c>
      <c r="E20" s="33" t="e">
        <f t="shared" si="2"/>
        <v>#DIV/0!</v>
      </c>
      <c r="F20" s="34" t="e">
        <f t="shared" si="3"/>
        <v>#DIV/0!</v>
      </c>
      <c r="G20" s="23"/>
    </row>
    <row r="21" spans="1:7" ht="13.5" thickBot="1">
      <c r="A21" s="35">
        <v>310</v>
      </c>
      <c r="B21" s="36"/>
      <c r="C21" s="54">
        <f t="shared" si="0"/>
        <v>0</v>
      </c>
      <c r="D21" s="57">
        <f t="shared" si="1"/>
        <v>300</v>
      </c>
      <c r="E21" s="37" t="e">
        <f t="shared" si="2"/>
        <v>#DIV/0!</v>
      </c>
      <c r="F21" s="38" t="e">
        <f t="shared" si="3"/>
        <v>#DIV/0!</v>
      </c>
      <c r="G21" s="23"/>
    </row>
    <row r="22" spans="1:7" ht="12.75">
      <c r="A22" s="24"/>
      <c r="B22" s="24"/>
      <c r="C22" s="24"/>
      <c r="D22" s="24"/>
      <c r="E22" s="24"/>
      <c r="G22" s="23"/>
    </row>
    <row r="23" spans="1:7" ht="12.75">
      <c r="A23" s="24"/>
      <c r="B23" s="24"/>
      <c r="C23" s="24"/>
      <c r="D23" s="24"/>
      <c r="E23" s="24"/>
      <c r="G23" s="23"/>
    </row>
  </sheetData>
  <sheetProtection/>
  <printOptions gridLines="1"/>
  <pageMargins left="0.5" right="0.5" top="0.5" bottom="0.5" header="0.5" footer="0.5"/>
  <pageSetup horizontalDpi="600" verticalDpi="600" orientation="portrait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125 LEVERAGE RATIO CURVES</dc:title>
  <dc:subject/>
  <dc:creator>Paul Thede</dc:creator>
  <cp:keywords/>
  <dc:description/>
  <cp:lastModifiedBy>Paul Thede</cp:lastModifiedBy>
  <cp:lastPrinted>2002-05-17T22:52:57Z</cp:lastPrinted>
  <dcterms:created xsi:type="dcterms:W3CDTF">1997-09-23T17:49:06Z</dcterms:created>
  <dcterms:modified xsi:type="dcterms:W3CDTF">2010-11-15T04:49:11Z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-1958297726</vt:i4>
  </property>
  <property fmtid="{D5CDD505-2E9C-101B-9397-08002B2CF9AE}" pid="3" name="_EmailSubject">
    <vt:lpwstr>seminar student downloads</vt:lpwstr>
  </property>
  <property fmtid="{D5CDD505-2E9C-101B-9397-08002B2CF9AE}" pid="4" name="_AuthorEmailDisplayName">
    <vt:lpwstr>Paul Thede</vt:lpwstr>
  </property>
  <property fmtid="{D5CDD505-2E9C-101B-9397-08002B2CF9AE}" pid="5" name="_ReviewingToolsShownOnce">
    <vt:lpwstr/>
  </property>
</Properties>
</file>